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41208216" localSheetId="0">'0503723'!$B$280:$L$280</definedName>
    <definedName name="TR_30200300711_2341208217" localSheetId="0">'0503723'!$B$281:$L$281</definedName>
    <definedName name="TR_30200300711_2341208218" localSheetId="0">'0503723'!$B$282:$L$282</definedName>
    <definedName name="TR_30200300711_2341208219" localSheetId="0">'0503723'!$B$283:$L$283</definedName>
    <definedName name="TR_30200300711_2341208220" localSheetId="0">'0503723'!$B$284:$L$284</definedName>
    <definedName name="TR_30200300711_2341208221" localSheetId="0">'0503723'!$B$285:$L$285</definedName>
    <definedName name="TR_30200300711_2341208222" localSheetId="0">'0503723'!$B$286:$L$286</definedName>
    <definedName name="TR_30200300711_2341208223" localSheetId="0">'0503723'!$B$287:$L$287</definedName>
    <definedName name="TR_30200300711_2341208225" localSheetId="0">'0503723'!$B$288:$L$288</definedName>
    <definedName name="TR_30200300711_2341208226" localSheetId="0">'0503723'!$B$289:$L$289</definedName>
    <definedName name="TR_30200300711_2341208227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J238" s="1"/>
  <c r="J237" s="1"/>
  <c r="I248"/>
  <c r="J244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I113" s="1"/>
  <c r="J116"/>
  <c r="J114" s="1"/>
  <c r="I116"/>
  <c r="J104"/>
  <c r="I104"/>
  <c r="J95"/>
  <c r="J91" s="1"/>
  <c r="I95"/>
  <c r="I91"/>
  <c r="J81"/>
  <c r="J76" s="1"/>
  <c r="J74" s="1"/>
  <c r="I81"/>
  <c r="I76"/>
  <c r="I74"/>
  <c r="J66"/>
  <c r="I66"/>
  <c r="J59"/>
  <c r="I59"/>
  <c r="J51"/>
  <c r="I51"/>
  <c r="J44"/>
  <c r="I44"/>
  <c r="J32"/>
  <c r="J17" s="1"/>
  <c r="J16" s="1"/>
  <c r="I32"/>
  <c r="J19"/>
  <c r="I19"/>
  <c r="I17" s="1"/>
  <c r="I16" s="1"/>
  <c r="J113" l="1"/>
  <c r="I237"/>
</calcChain>
</file>

<file path=xl/sharedStrings.xml><?xml version="1.0" encoding="utf-8"?>
<sst xmlns="http://schemas.openxmlformats.org/spreadsheetml/2006/main" count="800" uniqueCount="640">
  <si>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</si>
  <si>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</si>
  <si>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</si>
  <si>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</si>
  <si>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</si>
  <si>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</si>
  <si>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</si>
  <si>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</si>
  <si>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</si>
  <si>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</si>
  <si>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</si>
  <si>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</si>
  <si>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</si>
  <si>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</si>
  <si>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</si>
  <si>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</si>
  <si>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</si>
  <si>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</si>
  <si>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</si>
  <si>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</si>
  <si>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</si>
  <si>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</si>
  <si>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 xml:space="preserve">по ОКПО </t>
  </si>
  <si>
    <t>50972694</t>
  </si>
  <si>
    <t>VRO</t>
  </si>
  <si>
    <t>ExecutorPhone</t>
  </si>
  <si>
    <t>Обособленное подразделение</t>
  </si>
  <si>
    <t>3128032971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</si>
  <si>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</si>
  <si>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</si>
  <si>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</si>
  <si>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</si>
  <si>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</si>
  <si>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</si>
  <si>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</si>
  <si>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</si>
  <si>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</si>
  <si>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</si>
  <si>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</si>
  <si>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</si>
  <si>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</si>
  <si>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</si>
  <si>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</si>
  <si>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</si>
  <si>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</si>
  <si>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</si>
  <si>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</si>
  <si>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</si>
  <si>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</si>
  <si>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</si>
  <si>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</si>
  <si>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</si>
  <si>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</si>
  <si>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</si>
  <si>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</si>
  <si>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</si>
  <si>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</si>
  <si>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</si>
  <si>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</si>
  <si>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</si>
  <si>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</si>
  <si>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</si>
  <si>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</si>
  <si>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</si>
  <si>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</si>
  <si>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</si>
  <si>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</si>
  <si>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</si>
  <si>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</si>
  <si>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</si>
  <si>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</si>
  <si>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</si>
  <si>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</si>
  <si>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</si>
  <si>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</si>
  <si>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</si>
  <si>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</si>
  <si>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</si>
  <si>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</si>
  <si>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</si>
  <si>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</si>
  <si>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</si>
  <si>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</si>
  <si>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</si>
  <si>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</si>
  <si>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</si>
  <si>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</si>
  <si>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</si>
  <si>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</si>
  <si>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</si>
  <si>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</si>
  <si>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</si>
  <si>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</si>
  <si>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</si>
  <si>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</si>
  <si>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</si>
  <si>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</si>
  <si>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</si>
  <si>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</si>
  <si>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</si>
  <si>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</si>
  <si>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</si>
  <si>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</si>
  <si>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</si>
  <si>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</si>
  <si>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</si>
  <si>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</si>
  <si>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</si>
  <si>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</si>
  <si>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</si>
  <si>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</si>
  <si>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</si>
  <si>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</si>
  <si>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</si>
  <si>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</si>
  <si>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</si>
  <si>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</si>
  <si>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</si>
  <si>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</si>
  <si>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</si>
  <si>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</si>
  <si>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</si>
  <si>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</si>
  <si>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</si>
  <si>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</si>
  <si>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</si>
  <si>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</si>
  <si>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</si>
  <si>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</si>
  <si>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</si>
  <si>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</si>
  <si>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</si>
  <si>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</si>
  <si>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</si>
  <si>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</si>
  <si>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</si>
  <si>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</si>
  <si>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</si>
  <si>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</si>
  <si>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</si>
  <si>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</si>
  <si>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</si>
  <si>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</si>
  <si>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</si>
  <si>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</si>
  <si>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</si>
  <si>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</si>
  <si>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</si>
  <si>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</si>
  <si>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</si>
  <si>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</si>
  <si>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</si>
  <si>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</si>
  <si>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</si>
  <si>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</si>
  <si>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</si>
  <si>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</si>
  <si>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</si>
  <si>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</si>
  <si>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</si>
  <si>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</si>
  <si>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</si>
  <si>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</si>
  <si>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</si>
  <si>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</si>
  <si>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</si>
  <si>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</si>
  <si>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</si>
  <si>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</si>
  <si>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</si>
  <si>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</si>
  <si>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</si>
  <si>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</si>
  <si>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</si>
  <si>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</si>
  <si>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</si>
  <si>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</si>
  <si>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</si>
  <si>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</si>
  <si>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</si>
  <si>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</si>
  <si>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</si>
  <si>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</si>
  <si>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</si>
  <si>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</si>
  <si>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</si>
  <si>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</si>
  <si>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</si>
  <si>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</si>
  <si>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</si>
  <si>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</si>
  <si>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</si>
  <si>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</si>
  <si>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</si>
  <si>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</si>
  <si>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</si>
  <si>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</si>
  <si>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</si>
  <si>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</si>
  <si>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</si>
  <si>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</si>
  <si>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</si>
  <si>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</si>
  <si>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</si>
  <si>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</si>
  <si>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</si>
  <si>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</si>
  <si>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</si>
  <si>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</si>
  <si>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</si>
  <si>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</si>
  <si>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</si>
  <si>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</si>
  <si>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</si>
  <si>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</si>
  <si>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</si>
  <si>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</si>
  <si>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</si>
  <si>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</si>
  <si>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</si>
  <si>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</si>
  <si>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</si>
  <si>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</si>
  <si>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</si>
  <si>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</si>
  <si>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</si>
  <si>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</si>
  <si>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</si>
  <si>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</si>
  <si>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</si>
  <si>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</si>
  <si>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</si>
  <si>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</si>
  <si>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</si>
  <si>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</si>
  <si>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</si>
  <si>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</si>
  <si>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</si>
  <si>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</si>
  <si>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</si>
  <si>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</si>
  <si>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</si>
  <si>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</si>
  <si>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</si>
  <si>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</si>
  <si>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</si>
  <si>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</si>
  <si>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</si>
  <si>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</si>
  <si>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</si>
  <si>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</si>
  <si>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</si>
  <si>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</si>
  <si>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</si>
  <si>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</si>
  <si>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</si>
  <si>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</si>
  <si>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</si>
  <si>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</si>
  <si>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</si>
  <si>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</si>
  <si>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</si>
  <si>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</si>
  <si>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</si>
  <si>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</si>
  <si>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</si>
  <si>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</si>
  <si>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</si>
  <si>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</si>
  <si>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</si>
  <si>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</si>
  <si>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</si>
  <si>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</si>
  <si>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</si>
  <si>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</si>
  <si>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</si>
  <si>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</si>
  <si>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</si>
  <si>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</si>
  <si>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</si>
  <si>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</si>
  <si>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</si>
  <si>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</si>
  <si>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</si>
  <si>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</si>
  <si>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</si>
  <si>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</si>
  <si>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</si>
  <si>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</si>
  <si>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</si>
  <si>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</si>
  <si>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</si>
  <si>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</si>
  <si>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</si>
  <si>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</si>
  <si>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</si>
  <si>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</si>
  <si>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</si>
  <si>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</si>
  <si>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</si>
  <si>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</si>
  <si>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</si>
  <si>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</si>
  <si>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</si>
  <si>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</si>
  <si>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</si>
  <si>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</si>
  <si>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</si>
  <si>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</si>
  <si>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</si>
  <si>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</si>
  <si>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</si>
  <si>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</si>
  <si>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</si>
  <si>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</si>
  <si>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</si>
  <si>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</si>
  <si>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</si>
  <si>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</si>
  <si>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</si>
  <si>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</si>
  <si>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</si>
  <si>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</si>
  <si>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</si>
  <si>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</si>
  <si>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</si>
  <si>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</si>
  <si>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</si>
  <si>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</si>
  <si>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</si>
  <si>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</si>
  <si>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</si>
  <si>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</si>
  <si>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</si>
  <si>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</si>
  <si>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</si>
  <si>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</si>
  <si>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</si>
  <si>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</si>
  <si>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</si>
  <si>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</si>
  <si>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</si>
  <si>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</si>
  <si>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</si>
  <si>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</si>
  <si>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</si>
  <si>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</si>
  <si>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</si>
  <si>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</si>
  <si>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</si>
  <si>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</si>
  <si>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</si>
  <si>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</si>
  <si>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</si>
  <si>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</si>
  <si>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</si>
  <si>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</si>
  <si>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</si>
  <si>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</si>
  <si>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</si>
  <si>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</si>
  <si>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</si>
  <si>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</si>
  <si>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</si>
  <si>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</si>
  <si>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</si>
  <si>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</si>
  <si>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</si>
  <si>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</si>
  <si>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</si>
  <si>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</si>
  <si>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</si>
  <si>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</si>
  <si>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</si>
  <si>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</si>
  <si>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</si>
  <si>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</si>
  <si>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</si>
  <si>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</si>
  <si>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</si>
  <si>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</si>
  <si>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</si>
  <si>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</si>
  <si>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</si>
  <si>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</si>
  <si>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</si>
  <si>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</si>
  <si>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</si>
  <si>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</si>
  <si>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</si>
  <si>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</si>
  <si>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</si>
  <si>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</si>
  <si>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</si>
  <si>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</si>
  <si>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</si>
  <si>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</si>
  <si>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</si>
  <si>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</si>
  <si>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</si>
  <si>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</si>
  <si>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</si>
  <si>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</si>
  <si>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</si>
  <si>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</si>
  <si>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</si>
  <si>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</si>
  <si>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</si>
  <si>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</si>
  <si>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</si>
  <si>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</si>
  <si>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</si>
  <si>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</si>
  <si>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</si>
  <si>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</si>
  <si>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</si>
  <si>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</si>
  <si>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</si>
  <si>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</si>
  <si>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</si>
  <si>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</si>
  <si>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</si>
  <si>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</si>
  <si>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</si>
  <si>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</si>
  <si>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</si>
  <si>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</si>
  <si>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</si>
  <si>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</si>
  <si>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</si>
  <si>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</si>
  <si>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</si>
  <si>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</si>
  <si>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</si>
  <si>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</si>
  <si>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</si>
  <si>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</si>
  <si>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</si>
  <si>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</si>
  <si>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</si>
  <si>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</si>
  <si>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</si>
  <si>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</si>
  <si>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</si>
  <si>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</si>
  <si>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</si>
  <si>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</si>
  <si>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</si>
  <si>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</si>
  <si>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</si>
  <si>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</si>
  <si>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</si>
  <si>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</si>
  <si>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</si>
  <si>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</si>
  <si>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</si>
  <si>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</si>
  <si>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</si>
  <si>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</si>
  <si>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</si>
  <si>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</si>
  <si>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</si>
  <si>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</si>
  <si>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</si>
  <si>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</si>
  <si>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</si>
  <si>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</si>
  <si>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</si>
  <si>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</si>
  <si>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</si>
  <si>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</si>
  <si>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</si>
  <si>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</si>
  <si>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</si>
  <si>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</si>
  <si>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</si>
  <si>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</si>
  <si>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</si>
  <si>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</si>
  <si>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</si>
  <si>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</si>
  <si>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</si>
  <si>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</si>
  <si>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</si>
  <si>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</si>
  <si>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</si>
  <si>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</si>
  <si>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</si>
  <si>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</si>
  <si>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</si>
  <si>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</si>
  <si>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</si>
  <si>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</si>
  <si>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</si>
  <si>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</si>
  <si>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</si>
  <si>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</si>
  <si>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</si>
  <si>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</si>
  <si>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</si>
  <si>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</si>
  <si>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</si>
  <si>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</si>
  <si>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</si>
  <si>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</si>
  <si>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</si>
  <si>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</si>
  <si>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</si>
  <si>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</si>
  <si>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</si>
  <si>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</si>
  <si>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</si>
  <si>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</si>
  <si>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</si>
  <si>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</si>
  <si>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</si>
  <si>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</si>
  <si>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</si>
  <si>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</si>
  <si>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</si>
  <si>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</si>
  <si>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</si>
  <si>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</si>
  <si>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</si>
  <si>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</si>
  <si>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</si>
  <si>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</si>
  <si>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</si>
  <si>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</si>
  <si>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</si>
  <si>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</si>
  <si>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</si>
  <si>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</si>
  <si>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</si>
  <si>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</si>
  <si>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</si>
  <si>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</si>
  <si>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</si>
  <si>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</si>
  <si>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</si>
  <si>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</si>
  <si>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</si>
  <si>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</si>
  <si>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</si>
  <si>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</si>
  <si>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</si>
  <si>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</si>
  <si>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</si>
  <si>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</si>
  <si>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</si>
  <si>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</si>
  <si>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</si>
  <si>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</si>
  <si>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</si>
  <si>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</si>
  <si>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</si>
  <si>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</si>
  <si>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</si>
  <si>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</si>
  <si>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</si>
  <si>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</si>
  <si>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</si>
  <si>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</si>
  <si>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</si>
  <si>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</si>
  <si>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</si>
  <si>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</si>
  <si>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</si>
  <si>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</si>
  <si>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</si>
  <si>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</si>
  <si>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</si>
  <si>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</si>
  <si>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</si>
  <si>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</si>
  <si>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</si>
  <si>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</si>
  <si>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</si>
  <si>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</si>
  <si>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</si>
  <si>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</si>
  <si>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</si>
  <si>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</si>
  <si>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</si>
  <si>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</si>
  <si>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</si>
  <si>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</si>
  <si>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</si>
  <si>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</si>
  <si>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</si>
  <si>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</si>
  <si>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</si>
  <si>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</si>
  <si>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</si>
  <si>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</si>
  <si>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</si>
  <si>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</si>
  <si>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</si>
  <si>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</si>
  <si>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</si>
  <si>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</si>
  <si>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</si>
  <si>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</si>
  <si>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</si>
  <si>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</si>
  <si>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</si>
  <si>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</si>
  <si>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</si>
  <si>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</si>
  <si>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</si>
  <si>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</si>
  <si>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</si>
  <si>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</si>
  <si>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</si>
  <si>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</si>
  <si>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</si>
  <si>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</si>
  <si>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</si>
  <si>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</si>
  <si>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</si>
  <si>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</si>
  <si>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</si>
  <si>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</si>
  <si>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Цейлер Е.А.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</si>
  <si>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</si>
  <si>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</si>
  <si>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</si>
  <si>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</si>
  <si>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</si>
  <si>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</si>
  <si>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</si>
  <si>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</si>
  <si>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</si>
  <si>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</si>
  <si>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</si>
  <si>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</si>
  <si>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</si>
  <si>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
учреждение детский сад №73 «Мишутка» 
Старооскольского городского округа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</si>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</sst>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17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zoomScaleNormal="100" workbookViewId="0">
      <selection activeCell="I297" sqref="I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45.75" customHeight="1">
      <c r="B6" s="252" t="s">
        <v>20</v>
      </c>
      <c r="C6" s="252"/>
      <c r="D6" s="258" t="s">
        <v>637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7370946.1699999999</v>
      </c>
      <c r="J16" s="28">
        <f>J17+J74+J104</f>
        <v>6132615.5700000003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7370946.1699999999</v>
      </c>
      <c r="J17" s="32">
        <f>J19+J32+J44+J51+J59+J66</f>
        <v>6132615.5700000003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7370946.1699999999</v>
      </c>
      <c r="J32" s="55">
        <f>J34+J35+J39+J40+J41+J42+J43</f>
        <v>6132615.5700000003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7370946.1699999999</v>
      </c>
      <c r="J35" s="60">
        <v>6132615.5700000003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7560101.1400000006</v>
      </c>
      <c r="J113" s="28">
        <f>J114+J197+J226</f>
        <v>6108561.8800000008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7344855.6400000006</v>
      </c>
      <c r="J114" s="32">
        <f>J116+J122+J132+J133+J149+J155+J163+J166+J174+J188</f>
        <v>6040713.8800000008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318112.03000000003</v>
      </c>
      <c r="J116" s="80">
        <f>SUM(J118:J121)</f>
        <v>344393.41000000003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244325.68</v>
      </c>
      <c r="J118" s="95">
        <v>264511.09000000003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73786.350000000006</v>
      </c>
      <c r="J120" s="81">
        <v>79882.320000000007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6526560.1100000003</v>
      </c>
      <c r="J122" s="40">
        <f>SUM(J124:J131)</f>
        <v>5404016.8600000003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7327.11</v>
      </c>
      <c r="J126" s="81">
        <v>3982.15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31780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6519233</v>
      </c>
      <c r="J129" s="81">
        <v>5368254.71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>
        <v>0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1.5</v>
      </c>
      <c r="J174" s="40">
        <f>J179+J180+J181+J182+J183+J184+J185+J186+J187</f>
        <v>15.25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1.5</v>
      </c>
      <c r="J180" s="82">
        <v>15.25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500182</v>
      </c>
      <c r="J188" s="40">
        <f>SUM(J190:J196)</f>
        <v>292288.36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13500</v>
      </c>
      <c r="J190" s="82">
        <v>13499.56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0</v>
      </c>
      <c r="J191" s="82">
        <v>0.2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27000</v>
      </c>
      <c r="J193" s="82">
        <v>42584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100990</v>
      </c>
      <c r="J194" s="82">
        <v>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358692</v>
      </c>
      <c r="J195" s="82">
        <v>236204.6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215245.5</v>
      </c>
      <c r="J197" s="32">
        <f>J199+J210</f>
        <v>67848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215245.5</v>
      </c>
      <c r="J199" s="80">
        <f>J201+J202+J203+J204+J208+J209</f>
        <v>67848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215245.5</v>
      </c>
      <c r="J201" s="95">
        <v>67848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189154.96999999974</v>
      </c>
      <c r="J237" s="114">
        <f>J269-J238-J260</f>
        <v>-24053.689999999478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189154.96999999974</v>
      </c>
      <c r="J269" s="117">
        <f>J271+J272+J273</f>
        <v>-24053.689999999478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-7416567.7800000003</v>
      </c>
      <c r="J271" s="75">
        <v>-6150086.9699999997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7605722.75</v>
      </c>
      <c r="J272" s="81">
        <v>6126033.2800000003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SUM(J280:J291)</f>
        <v>7560101.1399999997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244325.68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73786.350000000006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1267.93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6059.18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323</v>
      </c>
      <c r="F284" s="141" t="s">
        <v>348</v>
      </c>
      <c r="G284" s="181" t="s">
        <v>610</v>
      </c>
      <c r="H284" s="181"/>
      <c r="I284" s="142"/>
      <c r="J284" s="143">
        <v>6519233</v>
      </c>
      <c r="K284" s="137"/>
      <c r="L284" s="137"/>
    </row>
    <row r="285" spans="2:12" ht="45.75" customHeight="1">
      <c r="B285" s="179" t="s">
        <v>615</v>
      </c>
      <c r="C285" s="180"/>
      <c r="D285" s="140" t="s">
        <v>606</v>
      </c>
      <c r="E285" s="141" t="s">
        <v>443</v>
      </c>
      <c r="F285" s="141" t="s">
        <v>616</v>
      </c>
      <c r="G285" s="181" t="s">
        <v>610</v>
      </c>
      <c r="H285" s="181"/>
      <c r="I285" s="142"/>
      <c r="J285" s="143">
        <v>1.5</v>
      </c>
      <c r="K285" s="137"/>
      <c r="L285" s="137"/>
    </row>
    <row r="286" spans="2:12" ht="23.25" customHeight="1">
      <c r="B286" s="179" t="s">
        <v>617</v>
      </c>
      <c r="C286" s="180"/>
      <c r="D286" s="140" t="s">
        <v>606</v>
      </c>
      <c r="E286" s="141" t="s">
        <v>489</v>
      </c>
      <c r="F286" s="141" t="s">
        <v>348</v>
      </c>
      <c r="G286" s="181" t="s">
        <v>610</v>
      </c>
      <c r="H286" s="181"/>
      <c r="I286" s="142"/>
      <c r="J286" s="143">
        <v>215245.5</v>
      </c>
      <c r="K286" s="137"/>
      <c r="L286" s="137"/>
    </row>
    <row r="287" spans="2:12" ht="34.5" customHeight="1">
      <c r="B287" s="179" t="s">
        <v>618</v>
      </c>
      <c r="C287" s="180"/>
      <c r="D287" s="140" t="s">
        <v>606</v>
      </c>
      <c r="E287" s="141" t="s">
        <v>469</v>
      </c>
      <c r="F287" s="141" t="s">
        <v>348</v>
      </c>
      <c r="G287" s="181" t="s">
        <v>610</v>
      </c>
      <c r="H287" s="181"/>
      <c r="I287" s="142"/>
      <c r="J287" s="143">
        <v>13500</v>
      </c>
      <c r="K287" s="137"/>
      <c r="L287" s="137"/>
    </row>
    <row r="288" spans="2:12" ht="23.25" customHeight="1">
      <c r="B288" s="179" t="s">
        <v>619</v>
      </c>
      <c r="C288" s="180"/>
      <c r="D288" s="140" t="s">
        <v>606</v>
      </c>
      <c r="E288" s="141" t="s">
        <v>475</v>
      </c>
      <c r="F288" s="141" t="s">
        <v>348</v>
      </c>
      <c r="G288" s="181" t="s">
        <v>610</v>
      </c>
      <c r="H288" s="181"/>
      <c r="I288" s="142"/>
      <c r="J288" s="143">
        <v>27000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477</v>
      </c>
      <c r="F289" s="141" t="s">
        <v>348</v>
      </c>
      <c r="G289" s="181" t="s">
        <v>610</v>
      </c>
      <c r="H289" s="181"/>
      <c r="I289" s="142"/>
      <c r="J289" s="143">
        <v>100990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480</v>
      </c>
      <c r="F290" s="141" t="s">
        <v>348</v>
      </c>
      <c r="G290" s="181" t="s">
        <v>610</v>
      </c>
      <c r="H290" s="181"/>
      <c r="I290" s="142"/>
      <c r="J290" s="143">
        <v>358692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622</v>
      </c>
      <c r="C293" s="170"/>
      <c r="D293" s="150"/>
      <c r="G293" s="178"/>
      <c r="H293" s="178"/>
      <c r="I293" s="177" t="s">
        <v>623</v>
      </c>
      <c r="J293" s="177"/>
      <c r="K293" s="149"/>
      <c r="L293" s="19"/>
    </row>
    <row r="294" spans="2:12">
      <c r="B294" s="150"/>
      <c r="C294" s="150"/>
      <c r="D294" s="150"/>
      <c r="E294" s="168" t="s">
        <v>624</v>
      </c>
      <c r="F294" s="168"/>
      <c r="G294" s="10"/>
      <c r="H294" s="10"/>
      <c r="I294" s="169" t="s">
        <v>625</v>
      </c>
      <c r="J294" s="169"/>
      <c r="K294" s="149"/>
      <c r="L294" s="19"/>
    </row>
    <row r="295" spans="2:12" ht="24.75" customHeight="1">
      <c r="B295" s="170" t="s">
        <v>626</v>
      </c>
      <c r="C295" s="170"/>
      <c r="D295" s="170"/>
      <c r="G295" s="178"/>
      <c r="H295" s="178"/>
      <c r="I295" s="177" t="s">
        <v>638</v>
      </c>
      <c r="J295" s="177"/>
      <c r="K295" s="149"/>
      <c r="L295" s="19"/>
    </row>
    <row r="296" spans="2:12">
      <c r="B296" s="150"/>
      <c r="C296" s="150"/>
      <c r="D296" s="150"/>
      <c r="E296" s="168" t="s">
        <v>624</v>
      </c>
      <c r="F296" s="168"/>
      <c r="G296" s="10"/>
      <c r="H296" s="10"/>
      <c r="I296" s="169" t="s">
        <v>625</v>
      </c>
      <c r="J296" s="169"/>
      <c r="K296" s="149"/>
      <c r="L296" s="19"/>
    </row>
    <row r="297" spans="2:12" ht="23.25" customHeight="1">
      <c r="B297" s="170" t="s">
        <v>639</v>
      </c>
      <c r="C297" s="170"/>
      <c r="D297" s="170"/>
      <c r="E297" s="151"/>
      <c r="F297" s="151"/>
      <c r="G297" s="151"/>
      <c r="H297" s="151"/>
      <c r="I297" s="148"/>
      <c r="J297" s="148"/>
      <c r="K297" s="149"/>
      <c r="L297" s="19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627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628</v>
      </c>
      <c r="E302" s="165"/>
      <c r="F302" s="165"/>
      <c r="G302" s="166"/>
      <c r="H302" s="166"/>
      <c r="I302" s="167"/>
    </row>
    <row r="303" spans="2:12" hidden="1">
      <c r="D303" s="154" t="s">
        <v>629</v>
      </c>
      <c r="E303" s="155"/>
      <c r="F303" s="155"/>
      <c r="G303" s="156"/>
      <c r="H303" s="156"/>
      <c r="I303" s="157"/>
    </row>
    <row r="304" spans="2:12" hidden="1">
      <c r="D304" s="154" t="s">
        <v>630</v>
      </c>
      <c r="E304" s="155"/>
      <c r="F304" s="155"/>
      <c r="G304" s="158"/>
      <c r="H304" s="158"/>
      <c r="I304" s="159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6"/>
      <c r="H307" s="156"/>
      <c r="I307" s="157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8"/>
      <c r="H309" s="158"/>
      <c r="I309" s="159"/>
    </row>
    <row r="310" spans="4:9" ht="15.75" hidden="1" thickBot="1">
      <c r="D310" s="160" t="s">
        <v>636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'0503723'!TR_30200300711_2341208216</vt:lpstr>
      <vt:lpstr>'0503723'!TR_30200300711_2341208217</vt:lpstr>
      <vt:lpstr>'0503723'!TR_30200300711_2341208218</vt:lpstr>
      <vt:lpstr>'0503723'!TR_30200300711_2341208219</vt:lpstr>
      <vt:lpstr>'0503723'!TR_30200300711_2341208220</vt:lpstr>
      <vt:lpstr>'0503723'!TR_30200300711_2341208221</vt:lpstr>
      <vt:lpstr>'0503723'!TR_30200300711_2341208222</vt:lpstr>
      <vt:lpstr>'0503723'!TR_30200300711_2341208223</vt:lpstr>
      <vt:lpstr>'0503723'!TR_30200300711_2341208225</vt:lpstr>
      <vt:lpstr>'0503723'!TR_30200300711_2341208226</vt:lpstr>
      <vt:lpstr>'0503723'!TR_30200300711_2341208227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2024-03-21T09:53:11Z</cp:lastPrinted>
  <dcterms:created xsi:type="dcterms:W3CDTF">2024-03-11T10:07:01Z</dcterms:created>
  <dcterms:modified xsi:type="dcterms:W3CDTF">2024-03-21T09:53:22Z</dcterms:modified>
</cp:coreProperties>
</file>