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7718166" localSheetId="0">'0503723'!$B$280:$L$280</definedName>
    <definedName name="TR_30200300711_2337718167" localSheetId="0">'0503723'!$B$281:$L$281</definedName>
    <definedName name="TR_30200300711_2337718168" localSheetId="0">'0503723'!$B$282:$L$282</definedName>
    <definedName name="TR_30200300711_2337718169" localSheetId="0">'0503723'!$B$283:$L$283</definedName>
    <definedName name="TR_30200300711_2337718170" localSheetId="0">'0503723'!$B$284:$L$284</definedName>
    <definedName name="TR_30200300711_2337718171" localSheetId="0">'0503723'!$B$285:$L$285</definedName>
    <definedName name="TR_30200300711_2337718172" localSheetId="0">'0503723'!$B$286:$L$286</definedName>
    <definedName name="TR_30200300711_2337718173" localSheetId="0">'0503723'!$B$287:$L$287</definedName>
    <definedName name="TR_30200300711_2337718174" localSheetId="0">'0503723'!$B$288:$L$288</definedName>
    <definedName name="TR_30200300711_2337718175" localSheetId="0">'0503723'!$B$289:$L$289</definedName>
    <definedName name="TR_30200300711_2337718176" localSheetId="0">'0503723'!$B$290:$L$290</definedName>
    <definedName name="TR_30200300711_2337718177" localSheetId="0">'0503723'!$B$291:$L$291</definedName>
    <definedName name="TR_30200300711_2337718178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J244"/>
  <c r="J238" s="1"/>
  <c r="J237" s="1"/>
  <c r="I244"/>
  <c r="J240"/>
  <c r="I240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J32"/>
  <c r="J17" s="1"/>
  <c r="I32"/>
  <c r="J19"/>
  <c r="I19"/>
  <c r="I16" l="1"/>
  <c r="I237"/>
  <c r="J74"/>
  <c r="J16" s="1"/>
</calcChain>
</file>

<file path=xl/sharedStrings.xml><?xml version="1.0" encoding="utf-8"?>
<sst xmlns="http://schemas.openxmlformats.org/spreadsheetml/2006/main" count="810" uniqueCount="642">
  <si>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</si>
  <si>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</si>
  <si>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</si>
  <si>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</si>
  <si>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</si>
  <si>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</si>
  <si>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</si>
  <si>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</si>
  <si>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</si>
  <si>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</si>
  <si>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</si>
  <si>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</si>
  <si>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</si>
  <si>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</si>
  <si>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</si>
  <si>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</si>
  <si>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</si>
  <si>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</si>
  <si>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</si>
  <si>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</si>
  <si>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</si>
  <si>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</si>
  <si>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 xml:space="preserve">по ОКПО </t>
  </si>
  <si>
    <t>50972694</t>
  </si>
  <si>
    <t>VRO</t>
  </si>
  <si>
    <t>ExecutorPhone</t>
  </si>
  <si>
    <t>Обособленное подразделение</t>
  </si>
  <si>
    <t>3128032971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</si>
  <si>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</si>
  <si>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</si>
  <si>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</si>
  <si>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</si>
  <si>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</si>
  <si>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</si>
  <si>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</si>
  <si>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</si>
  <si>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</si>
  <si>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</si>
  <si>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</si>
  <si>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</si>
  <si>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</si>
  <si>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</si>
  <si>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</si>
  <si>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</si>
  <si>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</si>
  <si>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</si>
  <si>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</si>
  <si>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</si>
  <si>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</si>
  <si>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</si>
  <si>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</si>
  <si>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</si>
  <si>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</si>
  <si>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</si>
  <si>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</si>
  <si>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</si>
  <si>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</si>
  <si>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</si>
  <si>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</si>
  <si>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</si>
  <si>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</si>
  <si>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</si>
  <si>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</si>
  <si>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</si>
  <si>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</si>
  <si>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</si>
  <si>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</si>
  <si>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</si>
  <si>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</si>
  <si>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</si>
  <si>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</si>
  <si>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</si>
  <si>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</si>
  <si>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</si>
  <si>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</si>
  <si>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</si>
  <si>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</si>
  <si>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</si>
  <si>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</si>
  <si>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</si>
  <si>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</si>
  <si>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</si>
  <si>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</si>
  <si>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</si>
  <si>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</si>
  <si>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</si>
  <si>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</si>
  <si>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</si>
  <si>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</si>
  <si>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</si>
  <si>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</si>
  <si>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</si>
  <si>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</si>
  <si>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</si>
  <si>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</si>
  <si>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</si>
  <si>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</si>
  <si>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</si>
  <si>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</si>
  <si>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</si>
  <si>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</si>
  <si>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</si>
  <si>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</si>
  <si>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</si>
  <si>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</si>
  <si>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</si>
  <si>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</si>
  <si>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</si>
  <si>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</si>
  <si>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</si>
  <si>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</si>
  <si>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</si>
  <si>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</si>
  <si>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</si>
  <si>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</si>
  <si>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</si>
  <si>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</si>
  <si>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</si>
  <si>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</si>
  <si>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</si>
  <si>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</si>
  <si>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</si>
  <si>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</si>
  <si>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</si>
  <si>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</si>
  <si>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</si>
  <si>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</si>
  <si>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</si>
  <si>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</si>
  <si>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</si>
  <si>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</si>
  <si>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</si>
  <si>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</si>
  <si>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</si>
  <si>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</si>
  <si>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</si>
  <si>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</si>
  <si>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</si>
  <si>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</si>
  <si>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</si>
  <si>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</si>
  <si>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</si>
  <si>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</si>
  <si>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</si>
  <si>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</si>
  <si>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</si>
  <si>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</si>
  <si>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</si>
  <si>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</si>
  <si>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</si>
  <si>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</si>
  <si>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</si>
  <si>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</si>
  <si>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</si>
  <si>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</si>
  <si>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</si>
  <si>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</si>
  <si>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</si>
  <si>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</si>
  <si>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</si>
  <si>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</si>
  <si>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</si>
  <si>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</si>
  <si>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</si>
  <si>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</si>
  <si>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</si>
  <si>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</si>
  <si>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</si>
  <si>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</si>
  <si>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</si>
  <si>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</si>
  <si>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</si>
  <si>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</si>
  <si>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</si>
  <si>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</si>
  <si>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</si>
  <si>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</si>
  <si>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</si>
  <si>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</si>
  <si>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</si>
  <si>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</si>
  <si>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</si>
  <si>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</si>
  <si>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</si>
  <si>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</si>
  <si>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</si>
  <si>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</si>
  <si>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</si>
  <si>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</si>
  <si>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</si>
  <si>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</si>
  <si>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</si>
  <si>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</si>
  <si>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</si>
  <si>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</si>
  <si>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</si>
  <si>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</si>
  <si>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</si>
  <si>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</si>
  <si>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</si>
  <si>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</si>
  <si>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</si>
  <si>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</si>
  <si>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</si>
  <si>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</si>
  <si>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</si>
  <si>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</si>
  <si>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</si>
  <si>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</si>
  <si>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</si>
  <si>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</si>
  <si>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</si>
  <si>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</si>
  <si>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</si>
  <si>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</si>
  <si>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</si>
  <si>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</si>
  <si>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</si>
  <si>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</si>
  <si>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</si>
  <si>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</si>
  <si>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</si>
  <si>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</si>
  <si>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</si>
  <si>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</si>
  <si>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</si>
  <si>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</si>
  <si>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</si>
  <si>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</si>
  <si>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</si>
  <si>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</si>
  <si>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</si>
  <si>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</si>
  <si>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</si>
  <si>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</si>
  <si>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</si>
  <si>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</si>
  <si>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</si>
  <si>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</si>
  <si>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</si>
  <si>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</si>
  <si>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</si>
  <si>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</si>
  <si>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</si>
  <si>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</si>
  <si>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</si>
  <si>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</si>
  <si>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</si>
  <si>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</si>
  <si>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</si>
  <si>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</si>
  <si>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</si>
  <si>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</si>
  <si>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</si>
  <si>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</si>
  <si>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</si>
  <si>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</si>
  <si>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</si>
  <si>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</si>
  <si>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</si>
  <si>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</si>
  <si>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</si>
  <si>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</si>
  <si>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</si>
  <si>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</si>
  <si>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</si>
  <si>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</si>
  <si>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</si>
  <si>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</si>
  <si>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</si>
  <si>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</si>
  <si>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</si>
  <si>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</si>
  <si>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</si>
  <si>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</si>
  <si>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</si>
  <si>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</si>
  <si>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</si>
  <si>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</si>
  <si>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</si>
  <si>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</si>
  <si>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</si>
  <si>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</si>
  <si>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</si>
  <si>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</si>
  <si>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</si>
  <si>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</si>
  <si>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</si>
  <si>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</si>
  <si>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</si>
  <si>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</si>
  <si>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</si>
  <si>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</si>
  <si>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</si>
  <si>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</si>
  <si>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</si>
  <si>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</si>
  <si>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</si>
  <si>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</si>
  <si>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</si>
  <si>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</si>
  <si>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</si>
  <si>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</si>
  <si>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</si>
  <si>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</si>
  <si>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</si>
  <si>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</si>
  <si>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</si>
  <si>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</si>
  <si>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</si>
  <si>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</si>
  <si>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</si>
  <si>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</si>
  <si>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</si>
  <si>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</si>
  <si>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</si>
  <si>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</si>
  <si>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</si>
  <si>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</si>
  <si>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</si>
  <si>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</si>
  <si>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</si>
  <si>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</si>
  <si>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</si>
  <si>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</si>
  <si>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</si>
  <si>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</si>
  <si>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</si>
  <si>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</si>
  <si>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</si>
  <si>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</si>
  <si>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</si>
  <si>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</si>
  <si>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</si>
  <si>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</si>
  <si>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</si>
  <si>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</si>
  <si>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</si>
  <si>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</si>
  <si>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</si>
  <si>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</si>
  <si>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</si>
  <si>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</si>
  <si>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</si>
  <si>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</si>
  <si>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</si>
  <si>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</si>
  <si>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</si>
  <si>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</si>
  <si>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</si>
  <si>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</si>
  <si>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</si>
  <si>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</si>
  <si>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</si>
  <si>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</si>
  <si>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</si>
  <si>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</si>
  <si>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</si>
  <si>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</si>
  <si>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</si>
  <si>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</si>
  <si>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</si>
  <si>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</si>
  <si>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</si>
  <si>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</si>
  <si>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</si>
  <si>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</si>
  <si>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</si>
  <si>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</si>
  <si>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</si>
  <si>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</si>
  <si>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</si>
  <si>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</si>
  <si>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</si>
  <si>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</si>
  <si>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</si>
  <si>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</si>
  <si>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</si>
  <si>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</si>
  <si>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</si>
  <si>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</si>
  <si>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</si>
  <si>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</si>
  <si>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</si>
  <si>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</si>
  <si>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</si>
  <si>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</si>
  <si>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</si>
  <si>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</si>
  <si>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</si>
  <si>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</si>
  <si>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</si>
  <si>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</si>
  <si>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</si>
  <si>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</si>
  <si>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</si>
  <si>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</si>
  <si>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</si>
  <si>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</si>
  <si>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</si>
  <si>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</si>
  <si>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</si>
  <si>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</si>
  <si>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</si>
  <si>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</si>
  <si>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</si>
  <si>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</si>
  <si>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</si>
  <si>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</si>
  <si>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</si>
  <si>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</si>
  <si>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</si>
  <si>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</si>
  <si>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</si>
  <si>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</si>
  <si>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</si>
  <si>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</si>
  <si>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</si>
  <si>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</si>
  <si>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</si>
  <si>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</si>
  <si>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</si>
  <si>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</si>
  <si>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</si>
  <si>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</si>
  <si>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</si>
  <si>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</si>
  <si>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</si>
  <si>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</si>
  <si>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</si>
  <si>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</si>
  <si>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</si>
  <si>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</si>
  <si>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</si>
  <si>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</si>
  <si>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</si>
  <si>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</si>
  <si>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</si>
  <si>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</si>
  <si>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</si>
  <si>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</si>
  <si>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</si>
  <si>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</si>
  <si>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</si>
  <si>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</si>
  <si>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</si>
  <si>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</si>
  <si>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</si>
  <si>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</si>
  <si>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</si>
  <si>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</si>
  <si>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</si>
  <si>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</si>
  <si>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</si>
  <si>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</si>
  <si>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</si>
  <si>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</si>
  <si>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</si>
  <si>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</si>
  <si>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</si>
  <si>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</si>
  <si>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</si>
  <si>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</si>
  <si>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</si>
  <si>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</si>
  <si>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</si>
  <si>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</si>
  <si>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</si>
  <si>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</si>
  <si>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</si>
  <si>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</si>
  <si>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</si>
  <si>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</si>
  <si>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</si>
  <si>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</si>
  <si>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</si>
  <si>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</si>
  <si>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</si>
  <si>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</si>
  <si>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</si>
  <si>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</si>
  <si>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</si>
  <si>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</si>
  <si>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</si>
  <si>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</si>
  <si>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</si>
  <si>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</si>
  <si>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</si>
  <si>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</si>
  <si>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</si>
  <si>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</si>
  <si>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</si>
  <si>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</si>
  <si>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</si>
  <si>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</si>
  <si>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</si>
  <si>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</si>
  <si>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</si>
  <si>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</si>
  <si>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</si>
  <si>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</si>
  <si>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</si>
  <si>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</si>
  <si>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</si>
  <si>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</si>
  <si>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</si>
  <si>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</si>
  <si>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</si>
  <si>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</si>
  <si>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</si>
  <si>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</si>
  <si>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</si>
  <si>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</si>
  <si>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</si>
  <si>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</si>
  <si>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</si>
  <si>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</si>
  <si>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</si>
  <si>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</si>
  <si>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</si>
  <si>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</si>
  <si>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</si>
  <si>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</si>
  <si>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</si>
  <si>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</si>
  <si>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</si>
  <si>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</si>
  <si>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</si>
  <si>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</si>
  <si>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</si>
  <si>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</si>
  <si>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</si>
  <si>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</si>
  <si>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</si>
  <si>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</si>
  <si>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</si>
  <si>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</si>
  <si>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</si>
  <si>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</si>
  <si>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</si>
  <si>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</si>
  <si>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</si>
  <si>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</si>
  <si>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</si>
  <si>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</si>
  <si>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</si>
  <si>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</si>
  <si>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</si>
  <si>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</si>
  <si>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</si>
  <si>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</si>
  <si>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</si>
  <si>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</si>
  <si>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</si>
  <si>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</si>
  <si>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</si>
  <si>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</si>
  <si>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</si>
  <si>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</si>
  <si>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</si>
  <si>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</si>
  <si>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</si>
  <si>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</si>
  <si>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</si>
  <si>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</si>
  <si>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</si>
  <si>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</si>
  <si>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</si>
  <si>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</si>
  <si>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</si>
  <si>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</si>
  <si>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</si>
  <si>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</si>
  <si>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</si>
  <si>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</si>
  <si>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</si>
  <si>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</si>
  <si>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</si>
  <si>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</si>
  <si>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</si>
  <si>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</si>
  <si>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</si>
  <si>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</si>
  <si>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</si>
  <si>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</si>
  <si>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</si>
  <si>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</si>
  <si>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</si>
  <si>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</si>
  <si>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</si>
  <si>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</si>
  <si>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</si>
  <si>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</si>
  <si>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</si>
  <si>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</si>
  <si>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</si>
  <si>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</si>
  <si>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</si>
  <si>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</si>
  <si>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</si>
  <si>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</si>
  <si>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</si>
  <si>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</si>
  <si>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</si>
  <si>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</si>
  <si>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</si>
  <si>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</si>
  <si>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</si>
  <si>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</si>
  <si>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</si>
  <si>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</si>
  <si>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</si>
  <si>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</si>
  <si>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</si>
  <si>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</si>
  <si>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</si>
  <si>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</si>
  <si>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</si>
  <si>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</si>
  <si>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</si>
  <si>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852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</si>
  <si>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</si>
  <si>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</si>
  <si>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</si>
  <si>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</si>
  <si>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Цейлер Е.А.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</si>
  <si>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</si>
  <si>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</si>
  <si>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</si>
  <si>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</si>
  <si>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</si>
  <si>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</si>
  <si>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</si>
  <si>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</si>
  <si>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</si>
  <si>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</si>
  <si>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</si>
  <si>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</si>
  <si>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</si>
  <si>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
учреждение детский сад №73 «Мишутка» 
Старооскольского городского округа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</si>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</sst>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92" zoomScaleNormal="100" workbookViewId="0">
      <selection activeCell="D321" sqref="D32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43.5" customHeight="1">
      <c r="B6" s="252" t="s">
        <v>20</v>
      </c>
      <c r="C6" s="252"/>
      <c r="D6" s="258" t="s">
        <v>639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54119551.560000002</v>
      </c>
      <c r="J16" s="28">
        <f>J17+J74+J104</f>
        <v>51505840.810000002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54119551.560000002</v>
      </c>
      <c r="J17" s="32">
        <f>J19+J32+J44+J51+J59+J66</f>
        <v>51505840.810000002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54119551.560000002</v>
      </c>
      <c r="J32" s="55">
        <f>J34+J35+J39+J40+J41+J42+J43</f>
        <v>51505840.810000002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54119551.560000002</v>
      </c>
      <c r="J34" s="46">
        <v>51505840.810000002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54225265.299999997</v>
      </c>
      <c r="J113" s="28">
        <f>J114+J197+J226</f>
        <v>51434585.760000013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53992237.299999997</v>
      </c>
      <c r="J114" s="32">
        <f>J116+J122+J132+J133+J149+J155+J163+J166+J174+J188</f>
        <v>51215867.760000013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46964622.439999998</v>
      </c>
      <c r="J116" s="80">
        <f>SUM(J118:J121)</f>
        <v>43779459.540000007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36250881.210000001</v>
      </c>
      <c r="J118" s="95">
        <v>33634488.520000003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10713741.23</v>
      </c>
      <c r="J120" s="81">
        <v>10144971.02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5704134.2299999995</v>
      </c>
      <c r="J122" s="40">
        <f>SUM(J124:J131)</f>
        <v>6032910.9499999993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63483.85</v>
      </c>
      <c r="J124" s="95">
        <v>12176.02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0</v>
      </c>
      <c r="J125" s="81">
        <v>4800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3176560.05</v>
      </c>
      <c r="J126" s="81">
        <v>3220199.94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990028.33</v>
      </c>
      <c r="J128" s="81">
        <v>471626.84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1474062</v>
      </c>
      <c r="J129" s="81">
        <v>2324108.15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145413.63</v>
      </c>
      <c r="J155" s="40">
        <f>SUM(J157:J162)</f>
        <v>231833.27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145413.63</v>
      </c>
      <c r="J161" s="84">
        <v>231833.27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1162777</v>
      </c>
      <c r="J174" s="40">
        <f>J179+J180+J181+J182+J183+J184+J185+J186+J187</f>
        <v>1133479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1162777</v>
      </c>
      <c r="J179" s="82">
        <v>1133479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15290</v>
      </c>
      <c r="J188" s="40">
        <f>SUM(J190:J196)</f>
        <v>38185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10610</v>
      </c>
      <c r="J195" s="82">
        <v>30625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4680</v>
      </c>
      <c r="J196" s="82">
        <v>7560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233028</v>
      </c>
      <c r="J197" s="32">
        <f>J199+J210</f>
        <v>218718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233028</v>
      </c>
      <c r="J199" s="80">
        <f>J201+J202+J203+J204+J208+J209</f>
        <v>218718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233028</v>
      </c>
      <c r="J201" s="95">
        <v>218718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105713.73999999464</v>
      </c>
      <c r="J237" s="114">
        <f>J269-J238-J260</f>
        <v>-71255.04999999702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105713.73999999464</v>
      </c>
      <c r="J269" s="117">
        <f>J271+J272+J273</f>
        <v>-71255.04999999702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-54178846.670000002</v>
      </c>
      <c r="J271" s="75">
        <v>-51538070.899999999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54284560.409999996</v>
      </c>
      <c r="J272" s="81">
        <v>51466815.850000001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54225265.299999997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36250881.210000001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10713741.23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308</v>
      </c>
      <c r="F282" s="141" t="s">
        <v>348</v>
      </c>
      <c r="G282" s="184" t="s">
        <v>610</v>
      </c>
      <c r="H282" s="184"/>
      <c r="I282" s="142"/>
      <c r="J282" s="143">
        <v>63483.85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314</v>
      </c>
      <c r="F283" s="141" t="s">
        <v>348</v>
      </c>
      <c r="G283" s="184" t="s">
        <v>610</v>
      </c>
      <c r="H283" s="184"/>
      <c r="I283" s="142"/>
      <c r="J283" s="143">
        <v>578369.01</v>
      </c>
      <c r="K283" s="137"/>
      <c r="L283" s="137"/>
    </row>
    <row r="284" spans="2:12" ht="15" customHeight="1">
      <c r="B284" s="182" t="s">
        <v>614</v>
      </c>
      <c r="C284" s="183"/>
      <c r="D284" s="140" t="s">
        <v>606</v>
      </c>
      <c r="E284" s="141" t="s">
        <v>314</v>
      </c>
      <c r="F284" s="141" t="s">
        <v>357</v>
      </c>
      <c r="G284" s="184" t="s">
        <v>610</v>
      </c>
      <c r="H284" s="184"/>
      <c r="I284" s="142"/>
      <c r="J284" s="143">
        <v>2598191.04</v>
      </c>
      <c r="K284" s="137"/>
      <c r="L284" s="137"/>
    </row>
    <row r="285" spans="2:12" ht="23.25" customHeight="1">
      <c r="B285" s="182" t="s">
        <v>615</v>
      </c>
      <c r="C285" s="183"/>
      <c r="D285" s="140" t="s">
        <v>606</v>
      </c>
      <c r="E285" s="141" t="s">
        <v>320</v>
      </c>
      <c r="F285" s="141" t="s">
        <v>348</v>
      </c>
      <c r="G285" s="184" t="s">
        <v>610</v>
      </c>
      <c r="H285" s="184"/>
      <c r="I285" s="142"/>
      <c r="J285" s="143">
        <v>990028.33</v>
      </c>
      <c r="K285" s="137"/>
      <c r="L285" s="137"/>
    </row>
    <row r="286" spans="2:12" ht="15" customHeight="1">
      <c r="B286" s="182" t="s">
        <v>616</v>
      </c>
      <c r="C286" s="183"/>
      <c r="D286" s="140" t="s">
        <v>606</v>
      </c>
      <c r="E286" s="141" t="s">
        <v>323</v>
      </c>
      <c r="F286" s="141" t="s">
        <v>348</v>
      </c>
      <c r="G286" s="184" t="s">
        <v>610</v>
      </c>
      <c r="H286" s="184"/>
      <c r="I286" s="142"/>
      <c r="J286" s="143">
        <v>1474062</v>
      </c>
      <c r="K286" s="137"/>
      <c r="L286" s="137"/>
    </row>
    <row r="287" spans="2:12" ht="23.25" customHeight="1">
      <c r="B287" s="182" t="s">
        <v>617</v>
      </c>
      <c r="C287" s="183"/>
      <c r="D287" s="140" t="s">
        <v>606</v>
      </c>
      <c r="E287" s="141" t="s">
        <v>403</v>
      </c>
      <c r="F287" s="141" t="s">
        <v>609</v>
      </c>
      <c r="G287" s="184" t="s">
        <v>610</v>
      </c>
      <c r="H287" s="184"/>
      <c r="I287" s="142"/>
      <c r="J287" s="143">
        <v>145413.63</v>
      </c>
      <c r="K287" s="137"/>
      <c r="L287" s="137"/>
    </row>
    <row r="288" spans="2:12" ht="15" customHeight="1">
      <c r="B288" s="182" t="s">
        <v>618</v>
      </c>
      <c r="C288" s="183"/>
      <c r="D288" s="140" t="s">
        <v>606</v>
      </c>
      <c r="E288" s="141" t="s">
        <v>440</v>
      </c>
      <c r="F288" s="141" t="s">
        <v>619</v>
      </c>
      <c r="G288" s="184" t="s">
        <v>610</v>
      </c>
      <c r="H288" s="184"/>
      <c r="I288" s="142"/>
      <c r="J288" s="143">
        <v>741645</v>
      </c>
      <c r="K288" s="137"/>
      <c r="L288" s="137"/>
    </row>
    <row r="289" spans="2:12" ht="15" customHeight="1">
      <c r="B289" s="182" t="s">
        <v>618</v>
      </c>
      <c r="C289" s="183"/>
      <c r="D289" s="140" t="s">
        <v>606</v>
      </c>
      <c r="E289" s="141" t="s">
        <v>440</v>
      </c>
      <c r="F289" s="141" t="s">
        <v>620</v>
      </c>
      <c r="G289" s="184" t="s">
        <v>610</v>
      </c>
      <c r="H289" s="184"/>
      <c r="I289" s="142"/>
      <c r="J289" s="143">
        <v>421132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489</v>
      </c>
      <c r="F290" s="141" t="s">
        <v>348</v>
      </c>
      <c r="G290" s="184" t="s">
        <v>610</v>
      </c>
      <c r="H290" s="184"/>
      <c r="I290" s="142"/>
      <c r="J290" s="143">
        <v>233028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480</v>
      </c>
      <c r="F291" s="141" t="s">
        <v>348</v>
      </c>
      <c r="G291" s="184" t="s">
        <v>610</v>
      </c>
      <c r="H291" s="184"/>
      <c r="I291" s="142"/>
      <c r="J291" s="143">
        <v>10610</v>
      </c>
      <c r="K291" s="137"/>
      <c r="L291" s="137"/>
    </row>
    <row r="292" spans="2:12" ht="34.5" customHeight="1">
      <c r="B292" s="182" t="s">
        <v>623</v>
      </c>
      <c r="C292" s="183"/>
      <c r="D292" s="140" t="s">
        <v>606</v>
      </c>
      <c r="E292" s="141" t="s">
        <v>483</v>
      </c>
      <c r="F292" s="141" t="s">
        <v>348</v>
      </c>
      <c r="G292" s="184" t="s">
        <v>610</v>
      </c>
      <c r="H292" s="184"/>
      <c r="I292" s="142"/>
      <c r="J292" s="143">
        <v>4680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640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641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'0503723'!TR_30200300711_2337718166</vt:lpstr>
      <vt:lpstr>'0503723'!TR_30200300711_2337718167</vt:lpstr>
      <vt:lpstr>'0503723'!TR_30200300711_2337718168</vt:lpstr>
      <vt:lpstr>'0503723'!TR_30200300711_2337718169</vt:lpstr>
      <vt:lpstr>'0503723'!TR_30200300711_2337718170</vt:lpstr>
      <vt:lpstr>'0503723'!TR_30200300711_2337718171</vt:lpstr>
      <vt:lpstr>'0503723'!TR_30200300711_2337718172</vt:lpstr>
      <vt:lpstr>'0503723'!TR_30200300711_2337718173</vt:lpstr>
      <vt:lpstr>'0503723'!TR_30200300711_2337718174</vt:lpstr>
      <vt:lpstr>'0503723'!TR_30200300711_2337718175</vt:lpstr>
      <vt:lpstr>'0503723'!TR_30200300711_2337718176</vt:lpstr>
      <vt:lpstr>'0503723'!TR_30200300711_2337718177</vt:lpstr>
      <vt:lpstr>'0503723'!TR_30200300711_2337718178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2024-03-21T09:55:12Z</cp:lastPrinted>
  <dcterms:created xsi:type="dcterms:W3CDTF">2024-03-11T10:06:31Z</dcterms:created>
  <dcterms:modified xsi:type="dcterms:W3CDTF">2024-03-21T09:55:13Z</dcterms:modified>
</cp:coreProperties>
</file>